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tei.renata\Documents\Támogatás\2017\Egytényezős táblázatok\"/>
    </mc:Choice>
  </mc:AlternateContent>
  <bookViews>
    <workbookView xWindow="480" yWindow="330" windowWidth="20730" windowHeight="9750"/>
  </bookViews>
  <sheets>
    <sheet name="Szvíz" sheetId="5" r:id="rId1"/>
  </sheets>
  <calcPr calcId="152511"/>
</workbook>
</file>

<file path=xl/calcChain.xml><?xml version="1.0" encoding="utf-8"?>
<calcChain xmlns="http://schemas.openxmlformats.org/spreadsheetml/2006/main">
  <c r="O14" i="5" l="1"/>
  <c r="P14" i="5"/>
  <c r="Q14" i="5" l="1"/>
  <c r="G15" i="5"/>
  <c r="F15" i="5"/>
  <c r="E15" i="5"/>
  <c r="P13" i="5"/>
  <c r="O13" i="5"/>
  <c r="P12" i="5"/>
  <c r="O12" i="5"/>
  <c r="P11" i="5"/>
  <c r="O11" i="5"/>
  <c r="P10" i="5"/>
  <c r="O10" i="5"/>
  <c r="P9" i="5"/>
  <c r="O9" i="5"/>
  <c r="Q9" i="5" l="1"/>
  <c r="Q10" i="5"/>
  <c r="Q11" i="5"/>
  <c r="Q13" i="5"/>
  <c r="O15" i="5"/>
  <c r="S10" i="5" s="1"/>
  <c r="Q12" i="5"/>
  <c r="P15" i="5"/>
  <c r="S13" i="5" l="1"/>
  <c r="S9" i="5"/>
  <c r="S12" i="5"/>
  <c r="T14" i="5"/>
  <c r="S14" i="5"/>
  <c r="S11" i="5"/>
  <c r="Q15" i="5"/>
  <c r="R9" i="5" s="1"/>
  <c r="T13" i="5"/>
  <c r="T12" i="5"/>
  <c r="T10" i="5"/>
  <c r="T11" i="5"/>
  <c r="T9" i="5"/>
  <c r="R14" i="5" l="1"/>
  <c r="R10" i="5"/>
  <c r="R12" i="5"/>
  <c r="R11" i="5"/>
  <c r="R13" i="5"/>
</calcChain>
</file>

<file path=xl/sharedStrings.xml><?xml version="1.0" encoding="utf-8"?>
<sst xmlns="http://schemas.openxmlformats.org/spreadsheetml/2006/main" count="63" uniqueCount="37">
  <si>
    <t>Település</t>
  </si>
  <si>
    <t>Tulajdon</t>
  </si>
  <si>
    <t>Díjkalkulációs egység</t>
  </si>
  <si>
    <t>Lakosság</t>
  </si>
  <si>
    <t>Közület</t>
  </si>
  <si>
    <t>Mindösszesen</t>
  </si>
  <si>
    <r>
      <t>[Ft/m</t>
    </r>
    <r>
      <rPr>
        <b/>
        <vertAlign val="superscript"/>
        <sz val="9"/>
        <rFont val="Times New Roman CE"/>
        <family val="1"/>
        <charset val="238"/>
      </rPr>
      <t>3</t>
    </r>
    <r>
      <rPr>
        <b/>
        <sz val="9"/>
        <rFont val="Times New Roman CE"/>
        <family val="1"/>
        <charset val="238"/>
      </rPr>
      <t>]</t>
    </r>
  </si>
  <si>
    <t>[Ft/hó]</t>
  </si>
  <si>
    <t>Kéttényezős díjak egytényezőssé alakításának bemutatása</t>
  </si>
  <si>
    <t>Alapadatok</t>
  </si>
  <si>
    <t>Számított bevételadatok</t>
  </si>
  <si>
    <t>Fajlagos egytényezős díj</t>
  </si>
  <si>
    <t>Egytényezőssé való alakítás menete:</t>
  </si>
  <si>
    <t>2. Lépés: Bevételszámítás az alapadatokból településenként</t>
  </si>
  <si>
    <t>3. Lépés: Díjkalkulációs egységenként egy fajlagos egytényezős díj megállapítása (Összes bevétel / Összes mennyiség)</t>
  </si>
  <si>
    <t>ALÁÍRÁS</t>
  </si>
  <si>
    <t>Önkormányzat</t>
  </si>
  <si>
    <t>Eltérített egytényezős díj - Lakosság</t>
  </si>
  <si>
    <t>Eltérített egytényezős díj - Közület</t>
  </si>
  <si>
    <t>4. Lépés: Mivel a kéttényezős díj lakosság és közület között eltérített módon került alkalmazásba vételre, így a számított fajlagos díj is az árbevétel mértékében eltérítésre kerül a számításban</t>
  </si>
  <si>
    <t xml:space="preserve">1. Lépés: alapadatok - közületi és lakossági tervezett mennyiségek, bekötések, díjtételek változó és alapdíj ( alapdíj: sávos alapdíjak esetén a legkisebb bekötési átmérőjű vízmérő ) - egy díjkalkulációs egységbe tartozó településeket figyelembe véve </t>
  </si>
  <si>
    <t>Szvíz változó díj</t>
  </si>
  <si>
    <t>Szvíz alap díj</t>
  </si>
  <si>
    <t>Tervezett lakossági árbevétel</t>
  </si>
  <si>
    <t>Tervezett közületi árbevétel</t>
  </si>
  <si>
    <t>Tervezett teljes árbevétel</t>
  </si>
  <si>
    <t>2017. évi terv mennyiség</t>
  </si>
  <si>
    <t>2017. évi terv bekötés</t>
  </si>
  <si>
    <t>Kelt: 2017.04.05</t>
  </si>
  <si>
    <t>Uzsa</t>
  </si>
  <si>
    <t>Gyulakeszi térsége</t>
  </si>
  <si>
    <t>Önkormányzati</t>
  </si>
  <si>
    <t>Lesencefalu</t>
  </si>
  <si>
    <t>Lesenceistvánd</t>
  </si>
  <si>
    <t>Lesencetomaj</t>
  </si>
  <si>
    <t>Gyulakeszi</t>
  </si>
  <si>
    <t>Sáska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</si>
</sst>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F_t_-;\-* #,##0.00\ _F_t_-;_-* &quot;-&quot;??\ _F_t_-;_-@_-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b/>
      <vertAlign val="superscript"/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u/>
      <sz val="9.9"/>
      <color theme="10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u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2" fillId="0" borderId="0"/>
  </cellStyleXfs>
  <cellXfs count="40">
    <xf numFmtId="0" fontId="0" fillId="0" borderId="0" xfId="0"/>
    <xf numFmtId="165" fontId="3" fillId="0" borderId="1" xfId="1" applyNumberFormat="1" applyFont="1" applyBorder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vertical="center"/>
    </xf>
    <xf numFmtId="165" fontId="3" fillId="0" borderId="5" xfId="1" applyNumberFormat="1" applyFont="1" applyBorder="1"/>
    <xf numFmtId="0" fontId="0" fillId="0" borderId="0" xfId="0"/>
    <xf numFmtId="0" fontId="3" fillId="0" borderId="0" xfId="21" applyFont="1" applyFill="1" applyBorder="1"/>
    <xf numFmtId="0" fontId="0" fillId="0" borderId="2" xfId="0" applyBorder="1"/>
    <xf numFmtId="0" fontId="3" fillId="2" borderId="1" xfId="21" applyFont="1" applyFill="1" applyBorder="1" applyAlignment="1">
      <alignment horizontal="center"/>
    </xf>
    <xf numFmtId="3" fontId="3" fillId="2" borderId="1" xfId="21" applyNumberFormat="1" applyFont="1" applyFill="1" applyBorder="1" applyAlignment="1">
      <alignment horizontal="center"/>
    </xf>
    <xf numFmtId="165" fontId="3" fillId="0" borderId="1" xfId="6" applyNumberFormat="1" applyFont="1" applyFill="1" applyBorder="1"/>
    <xf numFmtId="3" fontId="3" fillId="0" borderId="1" xfId="6" applyNumberFormat="1" applyFont="1" applyFill="1" applyBorder="1"/>
    <xf numFmtId="165" fontId="0" fillId="0" borderId="0" xfId="0" applyNumberFormat="1"/>
    <xf numFmtId="0" fontId="0" fillId="2" borderId="3" xfId="0" applyFill="1" applyBorder="1" applyAlignment="1"/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0" fontId="3" fillId="0" borderId="5" xfId="1" applyFont="1" applyFill="1" applyBorder="1" applyAlignment="1">
      <alignment horizontal="left"/>
    </xf>
    <xf numFmtId="0" fontId="3" fillId="2" borderId="1" xfId="21" applyFont="1" applyFill="1" applyBorder="1" applyAlignment="1">
      <alignment horizontal="center" vertical="center" wrapText="1"/>
    </xf>
    <xf numFmtId="0" fontId="3" fillId="2" borderId="1" xfId="21" applyFont="1" applyFill="1" applyBorder="1" applyAlignment="1">
      <alignment horizontal="center" vertical="center"/>
    </xf>
    <xf numFmtId="3" fontId="3" fillId="3" borderId="5" xfId="21" applyNumberFormat="1" applyFont="1" applyFill="1" applyBorder="1" applyAlignment="1">
      <alignment horizontal="center" vertical="center" wrapText="1"/>
    </xf>
    <xf numFmtId="3" fontId="3" fillId="3" borderId="8" xfId="21" applyNumberFormat="1" applyFont="1" applyFill="1" applyBorder="1" applyAlignment="1">
      <alignment horizontal="center" vertical="center" wrapText="1"/>
    </xf>
    <xf numFmtId="3" fontId="3" fillId="3" borderId="9" xfId="2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7" xfId="0" applyBorder="1" applyAlignment="1">
      <alignment horizontal="center"/>
    </xf>
    <xf numFmtId="3" fontId="3" fillId="2" borderId="1" xfId="21" applyNumberFormat="1" applyFont="1" applyFill="1" applyBorder="1" applyAlignment="1">
      <alignment horizontal="center" vertical="center" wrapText="1"/>
    </xf>
    <xf numFmtId="3" fontId="3" fillId="2" borderId="6" xfId="21" applyNumberFormat="1" applyFont="1" applyFill="1" applyBorder="1" applyAlignment="1">
      <alignment horizontal="center"/>
    </xf>
    <xf numFmtId="3" fontId="3" fillId="2" borderId="4" xfId="21" applyNumberFormat="1" applyFont="1" applyFill="1" applyBorder="1" applyAlignment="1">
      <alignment horizontal="center"/>
    </xf>
    <xf numFmtId="3" fontId="3" fillId="3" borderId="1" xfId="21" applyNumberFormat="1" applyFont="1" applyFill="1" applyBorder="1" applyAlignment="1">
      <alignment horizontal="center" vertical="center" wrapText="1"/>
    </xf>
    <xf numFmtId="3" fontId="3" fillId="4" borderId="1" xfId="21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2" borderId="1" xfId="21" applyFont="1" applyFill="1" applyBorder="1" applyAlignment="1">
      <alignment vertical="center" wrapText="1"/>
    </xf>
  </cellXfs>
  <cellStyles count="29">
    <cellStyle name="Ezres 2" xfId="2"/>
    <cellStyle name="Hivatkozás 2" xfId="3"/>
    <cellStyle name="Normál" xfId="0" builtinId="0"/>
    <cellStyle name="Normál 2" xfId="4"/>
    <cellStyle name="Normál 2 2" xfId="5"/>
    <cellStyle name="Normál 2 3" xfId="6"/>
    <cellStyle name="Normál 2 3 2" xfId="28"/>
    <cellStyle name="Normál 3" xfId="7"/>
    <cellStyle name="Normál 3 2" xfId="8"/>
    <cellStyle name="Normál 3 2 2" xfId="23"/>
    <cellStyle name="Normál 3 3" xfId="9"/>
    <cellStyle name="Normál 3 3 2" xfId="22"/>
    <cellStyle name="Normál 4" xfId="10"/>
    <cellStyle name="Normál 5" xfId="1"/>
    <cellStyle name="Normál 5 2" xfId="21"/>
    <cellStyle name="Normál 5 3" xfId="20"/>
    <cellStyle name="Normál 6" xfId="11"/>
    <cellStyle name="Normál 6 2" xfId="27"/>
    <cellStyle name="Normal_Model" xfId="12"/>
    <cellStyle name="Százalék 2" xfId="13"/>
    <cellStyle name="Százalék 2 2" xfId="14"/>
    <cellStyle name="Százalék 3" xfId="15"/>
    <cellStyle name="Százalék 3 2" xfId="16"/>
    <cellStyle name="Százalék 3 2 2" xfId="24"/>
    <cellStyle name="Százalék 4" xfId="17"/>
    <cellStyle name="Százalék 4 2" xfId="25"/>
    <cellStyle name="Százalék 5" xfId="18"/>
    <cellStyle name="Százalék 5 2" xfId="26"/>
    <cellStyle name="Százalék 6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"/>
  <sheetViews>
    <sheetView tabSelected="1" zoomScale="90" zoomScaleNormal="90" workbookViewId="0">
      <selection activeCell="B26" sqref="B26"/>
    </sheetView>
  </sheetViews>
  <sheetFormatPr defaultRowHeight="15" x14ac:dyDescent="0.25"/>
  <cols>
    <col min="1" max="1" width="11.42578125" style="6" customWidth="1"/>
    <col min="2" max="2" width="10.7109375" style="6" bestFit="1" customWidth="1"/>
    <col min="3" max="3" width="10.5703125" style="6" customWidth="1"/>
    <col min="4" max="4" width="11.28515625" style="6" customWidth="1"/>
    <col min="5" max="6" width="8.85546875" style="6" bestFit="1" customWidth="1"/>
    <col min="7" max="7" width="10.5703125" style="6" bestFit="1" customWidth="1"/>
    <col min="8" max="8" width="7.42578125" style="6" bestFit="1" customWidth="1"/>
    <col min="9" max="9" width="6.42578125" style="6" customWidth="1"/>
    <col min="10" max="10" width="10.5703125" style="6" bestFit="1" customWidth="1"/>
    <col min="11" max="11" width="8.28515625" style="6" bestFit="1" customWidth="1"/>
    <col min="12" max="12" width="6.85546875" style="6" bestFit="1" customWidth="1"/>
    <col min="13" max="13" width="7.7109375" style="6" bestFit="1" customWidth="1"/>
    <col min="14" max="14" width="6.42578125" style="6" bestFit="1" customWidth="1"/>
    <col min="15" max="15" width="12.28515625" style="6" customWidth="1"/>
    <col min="16" max="16" width="11.7109375" style="6" customWidth="1"/>
    <col min="17" max="17" width="11.5703125" style="6" customWidth="1"/>
    <col min="18" max="18" width="12.85546875" style="6" customWidth="1"/>
    <col min="19" max="19" width="12" style="6" customWidth="1"/>
    <col min="20" max="20" width="11.85546875" style="6" customWidth="1"/>
    <col min="21" max="16384" width="9.140625" style="6"/>
  </cols>
  <sheetData>
    <row r="1" spans="1:20" ht="23.25" x14ac:dyDescent="0.35">
      <c r="A1" s="3" t="s">
        <v>8</v>
      </c>
      <c r="B1" s="4"/>
      <c r="C1" s="4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0" x14ac:dyDescent="0.25">
      <c r="A2" s="6" t="s">
        <v>28</v>
      </c>
    </row>
    <row r="5" spans="1:20" x14ac:dyDescent="0.25">
      <c r="A5" s="34"/>
      <c r="B5" s="35"/>
      <c r="C5" s="36"/>
      <c r="D5" s="16"/>
      <c r="E5" s="37" t="s">
        <v>9</v>
      </c>
      <c r="F5" s="37"/>
      <c r="G5" s="37"/>
      <c r="H5" s="37"/>
      <c r="I5" s="37"/>
      <c r="J5" s="37"/>
      <c r="K5" s="37"/>
      <c r="L5" s="37"/>
      <c r="M5" s="37"/>
      <c r="N5" s="37"/>
      <c r="O5" s="38" t="s">
        <v>10</v>
      </c>
      <c r="P5" s="38"/>
      <c r="Q5" s="38"/>
      <c r="R5" s="33" t="s">
        <v>11</v>
      </c>
      <c r="S5" s="33" t="s">
        <v>17</v>
      </c>
      <c r="T5" s="33" t="s">
        <v>18</v>
      </c>
    </row>
    <row r="6" spans="1:20" ht="15" customHeight="1" x14ac:dyDescent="0.25">
      <c r="A6" s="19" t="s">
        <v>0</v>
      </c>
      <c r="B6" s="19" t="s">
        <v>16</v>
      </c>
      <c r="C6" s="39" t="s">
        <v>2</v>
      </c>
      <c r="D6" s="20" t="s">
        <v>1</v>
      </c>
      <c r="E6" s="20" t="s">
        <v>26</v>
      </c>
      <c r="F6" s="20"/>
      <c r="G6" s="20"/>
      <c r="H6" s="29" t="s">
        <v>27</v>
      </c>
      <c r="I6" s="29"/>
      <c r="J6" s="29"/>
      <c r="K6" s="30" t="s">
        <v>21</v>
      </c>
      <c r="L6" s="31"/>
      <c r="M6" s="30" t="s">
        <v>22</v>
      </c>
      <c r="N6" s="31"/>
      <c r="O6" s="32" t="s">
        <v>23</v>
      </c>
      <c r="P6" s="21" t="s">
        <v>24</v>
      </c>
      <c r="Q6" s="21" t="s">
        <v>25</v>
      </c>
      <c r="R6" s="33"/>
      <c r="S6" s="33"/>
      <c r="T6" s="33"/>
    </row>
    <row r="7" spans="1:20" ht="15" customHeight="1" x14ac:dyDescent="0.25">
      <c r="A7" s="19"/>
      <c r="B7" s="19"/>
      <c r="C7" s="39"/>
      <c r="D7" s="20"/>
      <c r="E7" s="20"/>
      <c r="F7" s="20"/>
      <c r="G7" s="20"/>
      <c r="H7" s="29"/>
      <c r="I7" s="29"/>
      <c r="J7" s="29"/>
      <c r="K7" s="10" t="s">
        <v>3</v>
      </c>
      <c r="L7" s="10" t="s">
        <v>4</v>
      </c>
      <c r="M7" s="10" t="s">
        <v>3</v>
      </c>
      <c r="N7" s="10" t="s">
        <v>4</v>
      </c>
      <c r="O7" s="32"/>
      <c r="P7" s="22"/>
      <c r="Q7" s="22"/>
      <c r="R7" s="33"/>
      <c r="S7" s="33"/>
      <c r="T7" s="33"/>
    </row>
    <row r="8" spans="1:20" x14ac:dyDescent="0.25">
      <c r="A8" s="19"/>
      <c r="B8" s="19"/>
      <c r="C8" s="39"/>
      <c r="D8" s="20"/>
      <c r="E8" s="9" t="s">
        <v>3</v>
      </c>
      <c r="F8" s="9" t="s">
        <v>4</v>
      </c>
      <c r="G8" s="9" t="s">
        <v>5</v>
      </c>
      <c r="H8" s="10" t="s">
        <v>3</v>
      </c>
      <c r="I8" s="10" t="s">
        <v>4</v>
      </c>
      <c r="J8" s="10" t="s">
        <v>5</v>
      </c>
      <c r="K8" s="10" t="s">
        <v>6</v>
      </c>
      <c r="L8" s="10" t="s">
        <v>6</v>
      </c>
      <c r="M8" s="10" t="s">
        <v>7</v>
      </c>
      <c r="N8" s="10" t="s">
        <v>7</v>
      </c>
      <c r="O8" s="32"/>
      <c r="P8" s="23"/>
      <c r="Q8" s="23"/>
      <c r="R8" s="33"/>
      <c r="S8" s="33"/>
      <c r="T8" s="33"/>
    </row>
    <row r="9" spans="1:20" x14ac:dyDescent="0.25">
      <c r="A9" s="17" t="s">
        <v>29</v>
      </c>
      <c r="B9" s="17" t="s">
        <v>29</v>
      </c>
      <c r="C9" s="17" t="s">
        <v>30</v>
      </c>
      <c r="D9" s="17" t="s">
        <v>31</v>
      </c>
      <c r="E9" s="12">
        <v>8480</v>
      </c>
      <c r="F9" s="12">
        <v>1000</v>
      </c>
      <c r="G9" s="12">
        <v>9480</v>
      </c>
      <c r="H9" s="12">
        <v>134</v>
      </c>
      <c r="I9" s="12">
        <v>9</v>
      </c>
      <c r="J9" s="12">
        <v>143</v>
      </c>
      <c r="K9" s="1">
        <v>290.7</v>
      </c>
      <c r="L9" s="1">
        <v>323</v>
      </c>
      <c r="M9" s="1">
        <v>415.3</v>
      </c>
      <c r="N9" s="1">
        <v>461.5</v>
      </c>
      <c r="O9" s="12">
        <f>E9*K9+H9*M9*12</f>
        <v>3132938.4</v>
      </c>
      <c r="P9" s="12">
        <f>F9*L9+I9*N9*12</f>
        <v>372842</v>
      </c>
      <c r="Q9" s="12">
        <f>SUM(O9:P9)</f>
        <v>3505780.4</v>
      </c>
      <c r="R9" s="11">
        <f>$Q$15/$G$15</f>
        <v>370.74789677419352</v>
      </c>
      <c r="S9" s="11">
        <f>$O$15/$E$15</f>
        <v>372.98430645968949</v>
      </c>
      <c r="T9" s="11">
        <f>$P$15/$F$15</f>
        <v>357.13170731707316</v>
      </c>
    </row>
    <row r="10" spans="1:20" x14ac:dyDescent="0.25">
      <c r="A10" s="17" t="s">
        <v>32</v>
      </c>
      <c r="B10" s="17" t="s">
        <v>32</v>
      </c>
      <c r="C10" s="17" t="s">
        <v>30</v>
      </c>
      <c r="D10" s="17" t="s">
        <v>31</v>
      </c>
      <c r="E10" s="12">
        <v>6740</v>
      </c>
      <c r="F10" s="12">
        <v>200</v>
      </c>
      <c r="G10" s="12">
        <v>6940</v>
      </c>
      <c r="H10" s="12">
        <v>125</v>
      </c>
      <c r="I10" s="12">
        <v>5</v>
      </c>
      <c r="J10" s="12">
        <v>130</v>
      </c>
      <c r="K10" s="1">
        <v>290.7</v>
      </c>
      <c r="L10" s="1">
        <v>323</v>
      </c>
      <c r="M10" s="1">
        <v>415.3</v>
      </c>
      <c r="N10" s="1">
        <v>461.5</v>
      </c>
      <c r="O10" s="12">
        <f t="shared" ref="O10:P13" si="0">E10*K10+H10*M10*12</f>
        <v>2582268</v>
      </c>
      <c r="P10" s="12">
        <f t="shared" si="0"/>
        <v>92290</v>
      </c>
      <c r="Q10" s="12">
        <f t="shared" ref="Q10:Q13" si="1">SUM(O10:P10)</f>
        <v>2674558</v>
      </c>
      <c r="R10" s="11">
        <f>$Q$15/$G$15</f>
        <v>370.74789677419352</v>
      </c>
      <c r="S10" s="11">
        <f>$O$15/$E$15</f>
        <v>372.98430645968949</v>
      </c>
      <c r="T10" s="11">
        <f>$P$15/$F$15</f>
        <v>357.13170731707316</v>
      </c>
    </row>
    <row r="11" spans="1:20" x14ac:dyDescent="0.25">
      <c r="A11" s="18" t="s">
        <v>33</v>
      </c>
      <c r="B11" s="17" t="s">
        <v>33</v>
      </c>
      <c r="C11" s="17" t="s">
        <v>30</v>
      </c>
      <c r="D11" s="17" t="s">
        <v>31</v>
      </c>
      <c r="E11" s="12">
        <v>20900</v>
      </c>
      <c r="F11" s="12">
        <v>500</v>
      </c>
      <c r="G11" s="12">
        <v>21400</v>
      </c>
      <c r="H11" s="12">
        <v>338</v>
      </c>
      <c r="I11" s="12">
        <v>14</v>
      </c>
      <c r="J11" s="12">
        <v>352</v>
      </c>
      <c r="K11" s="5">
        <v>290.7</v>
      </c>
      <c r="L11" s="5">
        <v>323</v>
      </c>
      <c r="M11" s="5">
        <v>415.3</v>
      </c>
      <c r="N11" s="5">
        <v>461.5</v>
      </c>
      <c r="O11" s="12">
        <f t="shared" si="0"/>
        <v>7760086.7999999998</v>
      </c>
      <c r="P11" s="12">
        <f t="shared" si="0"/>
        <v>239032</v>
      </c>
      <c r="Q11" s="12">
        <f t="shared" si="1"/>
        <v>7999118.7999999998</v>
      </c>
      <c r="R11" s="11">
        <f>$Q$15/$G$15</f>
        <v>370.74789677419352</v>
      </c>
      <c r="S11" s="11">
        <f>$O$15/$E$15</f>
        <v>372.98430645968949</v>
      </c>
      <c r="T11" s="11">
        <f>$P$15/$F$15</f>
        <v>357.13170731707316</v>
      </c>
    </row>
    <row r="12" spans="1:20" x14ac:dyDescent="0.25">
      <c r="A12" s="18" t="s">
        <v>34</v>
      </c>
      <c r="B12" s="17" t="s">
        <v>34</v>
      </c>
      <c r="C12" s="17" t="s">
        <v>30</v>
      </c>
      <c r="D12" s="17" t="s">
        <v>31</v>
      </c>
      <c r="E12" s="12">
        <v>20300</v>
      </c>
      <c r="F12" s="12">
        <v>9000</v>
      </c>
      <c r="G12" s="12">
        <v>29300</v>
      </c>
      <c r="H12" s="12">
        <v>325</v>
      </c>
      <c r="I12" s="12">
        <v>19</v>
      </c>
      <c r="J12" s="12">
        <v>344</v>
      </c>
      <c r="K12" s="5">
        <v>297</v>
      </c>
      <c r="L12" s="5">
        <v>330.1</v>
      </c>
      <c r="M12" s="5">
        <v>415.3</v>
      </c>
      <c r="N12" s="5">
        <v>461.5</v>
      </c>
      <c r="O12" s="12">
        <f t="shared" si="0"/>
        <v>7648770</v>
      </c>
      <c r="P12" s="12">
        <f t="shared" si="0"/>
        <v>3076122</v>
      </c>
      <c r="Q12" s="12">
        <f t="shared" si="1"/>
        <v>10724892</v>
      </c>
      <c r="R12" s="11">
        <f>$Q$15/$G$15</f>
        <v>370.74789677419352</v>
      </c>
      <c r="S12" s="11">
        <f>$O$15/$E$15</f>
        <v>372.98430645968949</v>
      </c>
      <c r="T12" s="11">
        <f>$P$15/$F$15</f>
        <v>357.13170731707316</v>
      </c>
    </row>
    <row r="13" spans="1:20" x14ac:dyDescent="0.25">
      <c r="A13" s="18" t="s">
        <v>35</v>
      </c>
      <c r="B13" s="18" t="s">
        <v>35</v>
      </c>
      <c r="C13" s="18" t="s">
        <v>30</v>
      </c>
      <c r="D13" s="18" t="s">
        <v>31</v>
      </c>
      <c r="E13" s="12">
        <v>16600</v>
      </c>
      <c r="F13" s="12">
        <v>2120</v>
      </c>
      <c r="G13" s="12">
        <v>18720</v>
      </c>
      <c r="H13" s="12">
        <v>222</v>
      </c>
      <c r="I13" s="12">
        <v>15</v>
      </c>
      <c r="J13" s="12">
        <v>237</v>
      </c>
      <c r="K13" s="5">
        <v>297</v>
      </c>
      <c r="L13" s="5">
        <v>330.1</v>
      </c>
      <c r="M13" s="5">
        <v>415.3</v>
      </c>
      <c r="N13" s="5">
        <v>461.5</v>
      </c>
      <c r="O13" s="12">
        <f t="shared" si="0"/>
        <v>6036559.2000000002</v>
      </c>
      <c r="P13" s="12">
        <f t="shared" si="0"/>
        <v>782882</v>
      </c>
      <c r="Q13" s="12">
        <f t="shared" si="1"/>
        <v>6819441.2000000002</v>
      </c>
      <c r="R13" s="11">
        <f>$Q$15/$G$15</f>
        <v>370.74789677419352</v>
      </c>
      <c r="S13" s="11">
        <f>$O$15/$E$15</f>
        <v>372.98430645968949</v>
      </c>
      <c r="T13" s="11">
        <f>$P$15/$F$15</f>
        <v>357.13170731707316</v>
      </c>
    </row>
    <row r="14" spans="1:20" x14ac:dyDescent="0.25">
      <c r="A14" s="18" t="s">
        <v>36</v>
      </c>
      <c r="B14" s="18" t="s">
        <v>36</v>
      </c>
      <c r="C14" s="18" t="s">
        <v>30</v>
      </c>
      <c r="D14" s="18" t="s">
        <v>31</v>
      </c>
      <c r="E14" s="12">
        <v>6860</v>
      </c>
      <c r="F14" s="12">
        <v>300</v>
      </c>
      <c r="G14" s="12">
        <v>7160</v>
      </c>
      <c r="H14" s="12">
        <v>115</v>
      </c>
      <c r="I14" s="12">
        <v>4</v>
      </c>
      <c r="J14" s="12">
        <v>119</v>
      </c>
      <c r="K14" s="5">
        <v>302.39999999999998</v>
      </c>
      <c r="L14" s="5">
        <v>336</v>
      </c>
      <c r="M14" s="5">
        <v>405</v>
      </c>
      <c r="N14" s="5">
        <v>450</v>
      </c>
      <c r="O14" s="12">
        <f t="shared" ref="O14" si="2">E14*K14+H14*M14*12</f>
        <v>2633364</v>
      </c>
      <c r="P14" s="12">
        <f t="shared" ref="P14" si="3">F14*L14+I14*N14*12</f>
        <v>122400</v>
      </c>
      <c r="Q14" s="12">
        <f t="shared" ref="Q14" si="4">SUM(O14:P14)</f>
        <v>2755764</v>
      </c>
      <c r="R14" s="11">
        <f>$Q$15/$G$15</f>
        <v>370.74789677419352</v>
      </c>
      <c r="S14" s="11">
        <f>$O$15/$E$15</f>
        <v>372.98430645968949</v>
      </c>
      <c r="T14" s="11">
        <f>$P$15/$F$15</f>
        <v>357.13170731707316</v>
      </c>
    </row>
    <row r="15" spans="1:20" x14ac:dyDescent="0.25">
      <c r="A15" s="24" t="s">
        <v>5</v>
      </c>
      <c r="B15" s="24"/>
      <c r="C15" s="24"/>
      <c r="D15" s="15"/>
      <c r="E15" s="12">
        <f>SUM(E9:E14)</f>
        <v>79880</v>
      </c>
      <c r="F15" s="12">
        <f>SUM(F9:F14)</f>
        <v>13120</v>
      </c>
      <c r="G15" s="12">
        <f>SUM(G9:G14)</f>
        <v>93000</v>
      </c>
      <c r="H15" s="14"/>
      <c r="I15" s="14"/>
      <c r="J15" s="14"/>
      <c r="K15" s="14"/>
      <c r="L15" s="14"/>
      <c r="M15" s="14"/>
      <c r="N15" s="14"/>
      <c r="O15" s="12">
        <f>SUM(O9:O14)</f>
        <v>29793986.399999999</v>
      </c>
      <c r="P15" s="12">
        <f>SUM(P9:P14)</f>
        <v>4685568</v>
      </c>
      <c r="Q15" s="12">
        <f>SUM(Q9:Q14)</f>
        <v>34479554.399999999</v>
      </c>
      <c r="R15" s="25"/>
      <c r="S15" s="26"/>
      <c r="T15" s="27"/>
    </row>
    <row r="17" spans="1:20" x14ac:dyDescent="0.25">
      <c r="A17" s="7" t="s">
        <v>12</v>
      </c>
      <c r="T17" s="13"/>
    </row>
    <row r="18" spans="1:20" x14ac:dyDescent="0.25">
      <c r="A18" s="7" t="s">
        <v>20</v>
      </c>
      <c r="T18" s="13"/>
    </row>
    <row r="19" spans="1:20" x14ac:dyDescent="0.25">
      <c r="A19" s="7" t="s">
        <v>13</v>
      </c>
    </row>
    <row r="20" spans="1:20" x14ac:dyDescent="0.25">
      <c r="A20" s="7" t="s">
        <v>14</v>
      </c>
    </row>
    <row r="21" spans="1:20" x14ac:dyDescent="0.25">
      <c r="A21" s="7" t="s">
        <v>19</v>
      </c>
    </row>
    <row r="24" spans="1:20" x14ac:dyDescent="0.25">
      <c r="O24" s="8"/>
      <c r="P24" s="8"/>
      <c r="Q24" s="8"/>
    </row>
    <row r="25" spans="1:20" x14ac:dyDescent="0.25">
      <c r="O25" s="28" t="s">
        <v>15</v>
      </c>
      <c r="P25" s="28"/>
      <c r="Q25" s="28"/>
    </row>
  </sheetData>
  <mergeCells count="20">
    <mergeCell ref="A5:C5"/>
    <mergeCell ref="E5:N5"/>
    <mergeCell ref="O5:Q5"/>
    <mergeCell ref="R5:R8"/>
    <mergeCell ref="S5:S8"/>
    <mergeCell ref="R15:T15"/>
    <mergeCell ref="O25:Q25"/>
    <mergeCell ref="E6:G7"/>
    <mergeCell ref="H6:J7"/>
    <mergeCell ref="K6:L6"/>
    <mergeCell ref="M6:N6"/>
    <mergeCell ref="O6:O8"/>
    <mergeCell ref="P6:P8"/>
    <mergeCell ref="T5:T8"/>
    <mergeCell ref="Q6:Q8"/>
    <mergeCell ref="A6:A8"/>
    <mergeCell ref="B6:B8"/>
    <mergeCell ref="C6:C8"/>
    <mergeCell ref="D6:D8"/>
    <mergeCell ref="A15:C15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Szvíz</vt:lpstr>
    </vt:vector>
  </TitlesOfParts>
  <Company>DRV Zrt.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Hetei Renáta</dc:creator>
  <cp:lastModifiedBy>Hetei Renáta</cp:lastModifiedBy>
  <dcterms:created xsi:type="dcterms:W3CDTF">2013-10-22T09:26:34Z</dcterms:created>
  <dcterms:modified xsi:type="dcterms:W3CDTF">2017-04-05T10:45:20Z</dcterms:modified>
</cp:coreProperties>
</file>